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ThisWorkbook"/>
  <xr:revisionPtr revIDLastSave="0" documentId="13_ncr:1_{04C46ED2-F58C-42E4-8254-0CFBEFE8B1D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表紙" sheetId="2" r:id="rId1"/>
    <sheet name="小計" sheetId="8" r:id="rId2"/>
    <sheet name="明細1" sheetId="9" r:id="rId3"/>
  </sheets>
  <definedNames>
    <definedName name="_xlnm.Print_Area" localSheetId="0">表紙!$A$1:$AP$27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9" l="1"/>
  <c r="H24" i="9"/>
  <c r="H23" i="9"/>
  <c r="H21" i="9"/>
  <c r="H20" i="9"/>
  <c r="H11" i="9"/>
  <c r="H12" i="9"/>
  <c r="H17" i="9"/>
  <c r="H16" i="9"/>
  <c r="H8" i="9"/>
  <c r="H7" i="9"/>
  <c r="H12" i="8"/>
  <c r="H30" i="8" s="1"/>
  <c r="H15" i="9"/>
  <c r="H19" i="9"/>
  <c r="H18" i="9"/>
  <c r="B4" i="9"/>
  <c r="B3" i="9"/>
  <c r="B4" i="8"/>
  <c r="B3" i="8"/>
  <c r="F13" i="8" l="1"/>
  <c r="H13" i="9" l="1"/>
  <c r="H14" i="9"/>
  <c r="H22" i="9"/>
  <c r="H27" i="9"/>
  <c r="H28" i="9"/>
  <c r="H29" i="9"/>
  <c r="H9" i="9"/>
  <c r="H10" i="9"/>
  <c r="B1" i="8"/>
  <c r="B1" i="9"/>
  <c r="H30" i="9" l="1"/>
  <c r="AB9" i="2" l="1"/>
  <c r="AB8" i="2" s="1"/>
  <c r="Q6" i="2" s="1"/>
</calcChain>
</file>

<file path=xl/sharedStrings.xml><?xml version="1.0" encoding="utf-8"?>
<sst xmlns="http://schemas.openxmlformats.org/spreadsheetml/2006/main" count="170" uniqueCount="79">
  <si>
    <r>
      <rPr>
        <b/>
        <sz val="24"/>
        <color theme="1"/>
        <rFont val="ＭＳ 明朝"/>
        <family val="1"/>
      </rPr>
      <t>御　見　積　書</t>
    </r>
    <rPh sb="0" eb="1">
      <t>ゴ</t>
    </rPh>
    <rPh sb="2" eb="3">
      <t>ミ</t>
    </rPh>
    <rPh sb="4" eb="5">
      <t>セキ</t>
    </rPh>
    <rPh sb="6" eb="7">
      <t>ショ</t>
    </rPh>
    <phoneticPr fontId="0"/>
  </si>
  <si>
    <r>
      <rPr>
        <sz val="11"/>
        <color theme="1"/>
        <rFont val="ＭＳ 明朝"/>
        <family val="1"/>
      </rPr>
      <t>見積番号：</t>
    </r>
    <rPh sb="0" eb="2">
      <t>ミツモリ</t>
    </rPh>
    <rPh sb="2" eb="4">
      <t>バンゴウ</t>
    </rPh>
    <phoneticPr fontId="0"/>
  </si>
  <si>
    <t>0000001</t>
    <phoneticPr fontId="1"/>
  </si>
  <si>
    <r>
      <rPr>
        <sz val="11"/>
        <color theme="1"/>
        <rFont val="ＭＳ 明朝"/>
        <family val="1"/>
      </rPr>
      <t>見積作成日：</t>
    </r>
    <rPh sb="0" eb="2">
      <t>ミツモリ</t>
    </rPh>
    <rPh sb="2" eb="4">
      <t>サクセイ</t>
    </rPh>
    <rPh sb="4" eb="5">
      <t>ビ</t>
    </rPh>
    <phoneticPr fontId="0"/>
  </si>
  <si>
    <r>
      <rPr>
        <sz val="11"/>
        <color theme="1"/>
        <rFont val="ＭＳ 明朝"/>
        <family val="1"/>
      </rPr>
      <t>下記の通り御見積り申し上げます。</t>
    </r>
    <rPh sb="0" eb="2">
      <t>カキ</t>
    </rPh>
    <rPh sb="3" eb="4">
      <t>トオ</t>
    </rPh>
    <rPh sb="5" eb="8">
      <t>オミツモリ</t>
    </rPh>
    <rPh sb="9" eb="10">
      <t>モウ</t>
    </rPh>
    <rPh sb="11" eb="12">
      <t>ア</t>
    </rPh>
    <phoneticPr fontId="0"/>
  </si>
  <si>
    <r>
      <rPr>
        <sz val="15"/>
        <color theme="1"/>
        <rFont val="ＭＳ 明朝"/>
        <family val="1"/>
      </rPr>
      <t>御見積金額</t>
    </r>
    <rPh sb="0" eb="3">
      <t>オミツモリ</t>
    </rPh>
    <rPh sb="3" eb="5">
      <t>キンガク</t>
    </rPh>
    <phoneticPr fontId="0"/>
  </si>
  <si>
    <r>
      <rPr>
        <sz val="15"/>
        <color theme="1"/>
        <rFont val="ＭＳ 明朝"/>
        <family val="1"/>
      </rPr>
      <t>－ （税込）</t>
    </r>
    <rPh sb="3" eb="5">
      <t>ゼイコ</t>
    </rPh>
    <phoneticPr fontId="0"/>
  </si>
  <si>
    <t>消費税</t>
    <phoneticPr fontId="1"/>
  </si>
  <si>
    <r>
      <rPr>
        <sz val="11"/>
        <color theme="1"/>
        <rFont val="ＭＳ 明朝"/>
        <family val="1"/>
      </rPr>
      <t>-</t>
    </r>
    <phoneticPr fontId="0"/>
  </si>
  <si>
    <r>
      <rPr>
        <sz val="11"/>
        <color theme="1"/>
        <rFont val="ＭＳ 明朝"/>
        <family val="1"/>
      </rPr>
      <t>税抜金額</t>
    </r>
    <rPh sb="0" eb="1">
      <t>ゼイ</t>
    </rPh>
    <rPh sb="1" eb="2">
      <t>ヌ</t>
    </rPh>
    <rPh sb="2" eb="4">
      <t>キンガク</t>
    </rPh>
    <phoneticPr fontId="0"/>
  </si>
  <si>
    <t>消費税率</t>
    <rPh sb="0" eb="2">
      <t>ショウヒ</t>
    </rPh>
    <rPh sb="2" eb="4">
      <t>ゼイリツ</t>
    </rPh>
    <phoneticPr fontId="1"/>
  </si>
  <si>
    <t>％</t>
    <phoneticPr fontId="1"/>
  </si>
  <si>
    <r>
      <rPr>
        <sz val="11"/>
        <color theme="1"/>
        <rFont val="ＭＳ 明朝"/>
        <family val="1"/>
      </rPr>
      <t>担当</t>
    </r>
    <rPh sb="0" eb="2">
      <t>タントウ</t>
    </rPh>
    <phoneticPr fontId="0"/>
  </si>
  <si>
    <r>
      <rPr>
        <sz val="9"/>
        <color theme="1"/>
        <rFont val="ＭＳ 明朝"/>
        <family val="1"/>
      </rPr>
      <t>件名</t>
    </r>
    <rPh sb="0" eb="2">
      <t>ケンメイ</t>
    </rPh>
    <phoneticPr fontId="0"/>
  </si>
  <si>
    <r>
      <rPr>
        <sz val="9"/>
        <color theme="1"/>
        <rFont val="ＭＳ 明朝"/>
        <family val="1"/>
      </rPr>
      <t>支払条件</t>
    </r>
    <rPh sb="0" eb="2">
      <t>シハライ</t>
    </rPh>
    <rPh sb="2" eb="4">
      <t>ジョウケン</t>
    </rPh>
    <phoneticPr fontId="0"/>
  </si>
  <si>
    <r>
      <rPr>
        <sz val="9"/>
        <color theme="1"/>
        <rFont val="ＭＳ 明朝"/>
        <family val="1"/>
      </rPr>
      <t>工事場所</t>
    </r>
    <rPh sb="0" eb="2">
      <t>コウジ</t>
    </rPh>
    <rPh sb="2" eb="4">
      <t>バショ</t>
    </rPh>
    <phoneticPr fontId="0"/>
  </si>
  <si>
    <r>
      <rPr>
        <sz val="9"/>
        <color theme="1"/>
        <rFont val="ＭＳ 明朝"/>
        <family val="1"/>
      </rPr>
      <t>内容</t>
    </r>
    <rPh sb="0" eb="2">
      <t>ナイヨウ</t>
    </rPh>
    <phoneticPr fontId="0"/>
  </si>
  <si>
    <r>
      <rPr>
        <sz val="9"/>
        <color theme="1"/>
        <rFont val="ＭＳ 明朝"/>
        <family val="1"/>
      </rPr>
      <t>見積有効期限</t>
    </r>
    <rPh sb="0" eb="2">
      <t>ミツモリ</t>
    </rPh>
    <rPh sb="2" eb="4">
      <t>ユウコウ</t>
    </rPh>
    <rPh sb="4" eb="6">
      <t>キゲン</t>
    </rPh>
    <phoneticPr fontId="0"/>
  </si>
  <si>
    <r>
      <rPr>
        <sz val="9"/>
        <color theme="1"/>
        <rFont val="ＭＳ 明朝"/>
        <family val="1"/>
      </rPr>
      <t>工期</t>
    </r>
    <rPh sb="0" eb="2">
      <t>コウキ</t>
    </rPh>
    <phoneticPr fontId="0"/>
  </si>
  <si>
    <r>
      <rPr>
        <sz val="9"/>
        <color theme="1"/>
        <rFont val="ＭＳ 明朝"/>
        <family val="1"/>
      </rPr>
      <t>備考</t>
    </r>
    <rPh sb="0" eb="2">
      <t>ビコウ</t>
    </rPh>
    <phoneticPr fontId="0"/>
  </si>
  <si>
    <t>見　積　内　訳　書</t>
  </si>
  <si>
    <r>
      <rPr>
        <sz val="11"/>
        <color theme="1"/>
        <rFont val="ＭＳ 明朝"/>
        <family val="1"/>
      </rPr>
      <t>No.</t>
    </r>
    <phoneticPr fontId="0"/>
  </si>
  <si>
    <r>
      <rPr>
        <sz val="11"/>
        <color theme="1"/>
        <rFont val="ＭＳ 明朝"/>
        <family val="1"/>
      </rPr>
      <t>数量</t>
    </r>
    <phoneticPr fontId="0"/>
  </si>
  <si>
    <r>
      <rPr>
        <sz val="11"/>
        <color theme="1"/>
        <rFont val="ＭＳ 明朝"/>
        <family val="1"/>
      </rPr>
      <t>単位</t>
    </r>
    <phoneticPr fontId="0"/>
  </si>
  <si>
    <r>
      <rPr>
        <sz val="11"/>
        <color theme="1"/>
        <rFont val="ＭＳ 明朝"/>
        <family val="1"/>
      </rPr>
      <t>単価</t>
    </r>
    <phoneticPr fontId="0"/>
  </si>
  <si>
    <r>
      <rPr>
        <sz val="11"/>
        <color theme="1"/>
        <rFont val="ＭＳ 明朝"/>
        <family val="1"/>
      </rPr>
      <t>金額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</si>
  <si>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</si>
  <si>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t>【合計】(税抜き)</t>
  </si>
  <si>
    <t>見　積　明　細　書</t>
  </si>
  <si>
    <t>【小計】(税抜き)</t>
  </si>
  <si>
    <t>甲州市塩山上於曽1154番地</t>
    <rPh sb="0" eb="3">
      <t>コウシュウシ</t>
    </rPh>
    <rPh sb="3" eb="5">
      <t>エンザン</t>
    </rPh>
    <rPh sb="5" eb="6">
      <t>カミ</t>
    </rPh>
    <rPh sb="6" eb="7">
      <t>オ</t>
    </rPh>
    <rPh sb="7" eb="8">
      <t>ソ</t>
    </rPh>
    <rPh sb="12" eb="14">
      <t>バンチ</t>
    </rPh>
    <phoneticPr fontId="1"/>
  </si>
  <si>
    <t>御打合せ</t>
    <rPh sb="0" eb="3">
      <t>オウチアワ</t>
    </rPh>
    <phoneticPr fontId="1"/>
  </si>
  <si>
    <t>品種・形状寸法</t>
    <rPh sb="0" eb="2">
      <t>ヒンシュ</t>
    </rPh>
    <rPh sb="3" eb="5">
      <t>ケイジョウ</t>
    </rPh>
    <rPh sb="5" eb="7">
      <t>スンポウ</t>
    </rPh>
    <phoneticPr fontId="0"/>
  </si>
  <si>
    <t>摘要</t>
    <rPh sb="0" eb="2">
      <t>テキヨウ</t>
    </rPh>
    <phoneticPr fontId="0"/>
  </si>
  <si>
    <r>
      <rPr>
        <sz val="11"/>
        <color theme="1"/>
        <rFont val="ＭＳ 明朝"/>
        <family val="1"/>
      </rPr>
      <t>項目</t>
    </r>
    <r>
      <rPr>
        <sz val="11"/>
        <color theme="1"/>
        <rFont val="ＭＳ 明朝"/>
        <family val="1"/>
        <charset val="128"/>
      </rPr>
      <t>名</t>
    </r>
    <rPh sb="2" eb="3">
      <t>メイ</t>
    </rPh>
    <phoneticPr fontId="0"/>
  </si>
  <si>
    <t>事業所名、住所、電話
代表者名、会社印</t>
    <rPh sb="0" eb="3">
      <t>ジギョウショ</t>
    </rPh>
    <rPh sb="3" eb="4">
      <t>メイ</t>
    </rPh>
    <rPh sb="5" eb="7">
      <t>ジュウショ</t>
    </rPh>
    <rPh sb="8" eb="10">
      <t>デンワ</t>
    </rPh>
    <rPh sb="11" eb="15">
      <t>ダイヒョウシャメイ</t>
    </rPh>
    <rPh sb="16" eb="18">
      <t>カイシャ</t>
    </rPh>
    <rPh sb="18" eb="19">
      <t>イン</t>
    </rPh>
    <phoneticPr fontId="1"/>
  </si>
  <si>
    <t xml:space="preserve">          甲州市商工会　御中</t>
    <rPh sb="10" eb="13">
      <t>コウシュウシ</t>
    </rPh>
    <rPh sb="13" eb="16">
      <t>ショウコウカイ</t>
    </rPh>
    <rPh sb="17" eb="19">
      <t>オンチュウ</t>
    </rPh>
    <phoneticPr fontId="1"/>
  </si>
  <si>
    <t>仕様・形状寸法</t>
    <rPh sb="0" eb="2">
      <t>シヨウ</t>
    </rPh>
    <rPh sb="3" eb="5">
      <t>ケイジョウ</t>
    </rPh>
    <rPh sb="5" eb="7">
      <t>スンポウ</t>
    </rPh>
    <phoneticPr fontId="0"/>
  </si>
  <si>
    <t>小　計</t>
    <rPh sb="0" eb="1">
      <t>ショウ</t>
    </rPh>
    <rPh sb="2" eb="3">
      <t>ケイ</t>
    </rPh>
    <phoneticPr fontId="1"/>
  </si>
  <si>
    <t>式</t>
    <rPh sb="0" eb="1">
      <t>シキ</t>
    </rPh>
    <phoneticPr fontId="1"/>
  </si>
  <si>
    <t>甲州市商工会館LED化工事</t>
    <rPh sb="0" eb="3">
      <t>コウシュウシ</t>
    </rPh>
    <rPh sb="3" eb="6">
      <t>ショウコウカイ</t>
    </rPh>
    <rPh sb="6" eb="7">
      <t>カン</t>
    </rPh>
    <rPh sb="10" eb="11">
      <t>カ</t>
    </rPh>
    <rPh sb="11" eb="13">
      <t>コウジ</t>
    </rPh>
    <phoneticPr fontId="1"/>
  </si>
  <si>
    <t xml:space="preserve">照明器具の取替え及び付帯する作業ほか
</t>
    <rPh sb="0" eb="4">
      <t>ショウメイキグ</t>
    </rPh>
    <rPh sb="5" eb="7">
      <t>トリカ</t>
    </rPh>
    <rPh sb="8" eb="9">
      <t>オヨ</t>
    </rPh>
    <rPh sb="10" eb="12">
      <t>フタイ</t>
    </rPh>
    <rPh sb="14" eb="16">
      <t>サギョウ</t>
    </rPh>
    <phoneticPr fontId="1"/>
  </si>
  <si>
    <t>照明器具取替え工事</t>
    <rPh sb="0" eb="2">
      <t>ショウメイ</t>
    </rPh>
    <rPh sb="2" eb="4">
      <t>キグ</t>
    </rPh>
    <rPh sb="4" eb="6">
      <t>トリカ</t>
    </rPh>
    <rPh sb="7" eb="9">
      <t>コウジ</t>
    </rPh>
    <phoneticPr fontId="1"/>
  </si>
  <si>
    <t>別記内訳の通り</t>
    <phoneticPr fontId="1"/>
  </si>
  <si>
    <t>消耗品・雑材料</t>
    <rPh sb="0" eb="3">
      <t>ショウモウヒン</t>
    </rPh>
    <rPh sb="4" eb="7">
      <t>ザツザイリョウ</t>
    </rPh>
    <phoneticPr fontId="1"/>
  </si>
  <si>
    <t>電工労務費</t>
    <phoneticPr fontId="1"/>
  </si>
  <si>
    <t>産業廃棄物処分費</t>
    <phoneticPr fontId="1"/>
  </si>
  <si>
    <t>諸経費</t>
    <rPh sb="0" eb="3">
      <t>ショケイヒ</t>
    </rPh>
    <phoneticPr fontId="1"/>
  </si>
  <si>
    <t>法定福利費を含む</t>
    <rPh sb="0" eb="2">
      <t>ホウテイ</t>
    </rPh>
    <rPh sb="2" eb="5">
      <t>フクリヒ</t>
    </rPh>
    <rPh sb="6" eb="7">
      <t>フク</t>
    </rPh>
    <phoneticPr fontId="1"/>
  </si>
  <si>
    <t>照明器具</t>
    <rPh sb="0" eb="2">
      <t>ショウメイ</t>
    </rPh>
    <rPh sb="2" eb="4">
      <t>キグ</t>
    </rPh>
    <phoneticPr fontId="1"/>
  </si>
  <si>
    <t>　照明器具</t>
  </si>
  <si>
    <t>　照明器具</t>
    <rPh sb="1" eb="3">
      <t>ショウメイ</t>
    </rPh>
    <rPh sb="3" eb="5">
      <t>キグ</t>
    </rPh>
    <phoneticPr fontId="1"/>
  </si>
  <si>
    <t>　照明器具　</t>
    <rPh sb="1" eb="3">
      <t>ショウメイ</t>
    </rPh>
    <rPh sb="3" eb="5">
      <t>キグ</t>
    </rPh>
    <phoneticPr fontId="1"/>
  </si>
  <si>
    <t>XLX420AENPLE9 (パナソニック)</t>
    <phoneticPr fontId="1"/>
  </si>
  <si>
    <t>台</t>
    <rPh sb="0" eb="1">
      <t>ダイ</t>
    </rPh>
    <phoneticPr fontId="1"/>
  </si>
  <si>
    <t>　照明器具</t>
    <phoneticPr fontId="1"/>
  </si>
  <si>
    <t>XLX429RENLE9 (パナソニック)</t>
    <phoneticPr fontId="1"/>
  </si>
  <si>
    <t>XLX219VENLE9（パナソニック）</t>
    <phoneticPr fontId="1"/>
  </si>
  <si>
    <t>XLX459VENLE9（パナソニック）</t>
    <phoneticPr fontId="1"/>
  </si>
  <si>
    <t>XLX460VKNTLE9（パナソニック）</t>
    <phoneticPr fontId="1"/>
  </si>
  <si>
    <t>特注品</t>
    <rPh sb="0" eb="3">
      <t>トクチュウヒン</t>
    </rPh>
    <phoneticPr fontId="1"/>
  </si>
  <si>
    <t>　同上ランプ</t>
    <rPh sb="1" eb="3">
      <t>ドウジョウ</t>
    </rPh>
    <phoneticPr fontId="1"/>
  </si>
  <si>
    <t>FTE980DS　　（パナソニック）</t>
    <phoneticPr fontId="1"/>
  </si>
  <si>
    <t>LDL40SN2938K（パナソニック）</t>
    <phoneticPr fontId="1"/>
  </si>
  <si>
    <t>本</t>
    <rPh sb="0" eb="1">
      <t>ホン</t>
    </rPh>
    <phoneticPr fontId="1"/>
  </si>
  <si>
    <t>NNF45650LT9（パナソニック）</t>
    <phoneticPr fontId="1"/>
  </si>
  <si>
    <t>XL553LWVKLE9（パナソニック）</t>
    <phoneticPr fontId="1"/>
  </si>
  <si>
    <t>XLX421BSNTLE9（パナソニック）</t>
    <phoneticPr fontId="1"/>
  </si>
  <si>
    <t>XND0679WLLE9（パナソニック）</t>
    <phoneticPr fontId="1"/>
  </si>
  <si>
    <t>LGB85032LE1（パナソニック）</t>
    <phoneticPr fontId="1"/>
  </si>
  <si>
    <t>LGB85044LE1（パナソニック）</t>
    <phoneticPr fontId="1"/>
  </si>
  <si>
    <t>NNFW21800KLE9（パナソニック）</t>
    <phoneticPr fontId="1"/>
  </si>
  <si>
    <t>XLX420NENPLE9（パナソニック）</t>
    <phoneticPr fontId="1"/>
  </si>
  <si>
    <t>　同上反射板</t>
    <rPh sb="1" eb="3">
      <t>ドウジョウ</t>
    </rPh>
    <rPh sb="3" eb="5">
      <t>ハンシャ</t>
    </rPh>
    <rPh sb="5" eb="6">
      <t>バン</t>
    </rPh>
    <phoneticPr fontId="1"/>
  </si>
  <si>
    <t>FSK41020　（パナソニック）</t>
    <phoneticPr fontId="1"/>
  </si>
  <si>
    <t>NNFB91605C（パナソニック）</t>
    <phoneticPr fontId="1"/>
  </si>
  <si>
    <t>NNFB93605C（パナソニック）</t>
    <phoneticPr fontId="1"/>
  </si>
  <si>
    <t>NNCF50120JLE1（パナソニック）</t>
    <phoneticPr fontId="1"/>
  </si>
  <si>
    <t>2024年○月○日</t>
    <rPh sb="4" eb="5">
      <t>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</si>
</sst>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"/>
    <numFmt numFmtId="177" formatCode="[$¥-411]#,##0;\-[$¥-411]#,##0"/>
  </numFmts>
  <fonts count="2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24"/>
      <color theme="1"/>
      <name val="ＭＳ 明朝"/>
      <family val="1"/>
    </font>
    <font>
      <sz val="11"/>
      <color theme="1"/>
      <name val="ＭＳ 明朝"/>
      <family val="1"/>
    </font>
    <font>
      <sz val="15"/>
      <color theme="1"/>
      <name val="ＭＳ 明朝"/>
      <family val="1"/>
    </font>
    <font>
      <sz val="9"/>
      <color theme="1"/>
      <name val="ＭＳ 明朝"/>
      <family val="1"/>
    </font>
    <font>
      <sz val="8"/>
      <color theme="1"/>
      <name val="ＭＳ 明朝"/>
      <family val="1"/>
      <charset val="128"/>
    </font>
    <font>
      <b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  <font>
      <b/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49" fontId="4" fillId="0" borderId="10" xfId="0" applyNumberFormat="1" applyFont="1" applyBorder="1"/>
    <xf numFmtId="49" fontId="4" fillId="0" borderId="11" xfId="0" applyNumberFormat="1" applyFont="1" applyBorder="1"/>
    <xf numFmtId="49" fontId="4" fillId="0" borderId="12" xfId="0" applyNumberFormat="1" applyFont="1" applyBorder="1"/>
    <xf numFmtId="49" fontId="4" fillId="0" borderId="0" xfId="0" applyNumberFormat="1" applyFont="1"/>
    <xf numFmtId="49" fontId="4" fillId="0" borderId="13" xfId="0" applyNumberFormat="1" applyFont="1" applyBorder="1"/>
    <xf numFmtId="49" fontId="4" fillId="0" borderId="1" xfId="0" applyNumberFormat="1" applyFont="1" applyBorder="1"/>
    <xf numFmtId="49" fontId="4" fillId="0" borderId="14" xfId="0" applyNumberFormat="1" applyFont="1" applyBorder="1"/>
    <xf numFmtId="49" fontId="5" fillId="0" borderId="13" xfId="0" applyNumberFormat="1" applyFont="1" applyBorder="1"/>
    <xf numFmtId="49" fontId="5" fillId="0" borderId="0" xfId="0" applyNumberFormat="1" applyFont="1"/>
    <xf numFmtId="49" fontId="5" fillId="0" borderId="1" xfId="0" applyNumberFormat="1" applyFont="1" applyBorder="1"/>
    <xf numFmtId="49" fontId="5" fillId="0" borderId="14" xfId="0" applyNumberFormat="1" applyFont="1" applyBorder="1"/>
    <xf numFmtId="176" fontId="4" fillId="0" borderId="0" xfId="0" applyNumberFormat="1" applyFont="1"/>
    <xf numFmtId="49" fontId="4" fillId="0" borderId="5" xfId="0" applyNumberFormat="1" applyFont="1" applyBorder="1"/>
    <xf numFmtId="49" fontId="4" fillId="0" borderId="2" xfId="0" applyNumberFormat="1" applyFont="1" applyBorder="1"/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4" fillId="0" borderId="4" xfId="0" applyNumberFormat="1" applyFont="1" applyBorder="1"/>
    <xf numFmtId="49" fontId="4" fillId="0" borderId="9" xfId="0" applyNumberFormat="1" applyFont="1" applyBorder="1"/>
    <xf numFmtId="0" fontId="4" fillId="0" borderId="0" xfId="0" applyFont="1"/>
    <xf numFmtId="49" fontId="4" fillId="0" borderId="15" xfId="0" applyNumberFormat="1" applyFont="1" applyBorder="1"/>
    <xf numFmtId="49" fontId="4" fillId="0" borderId="16" xfId="0" applyNumberFormat="1" applyFont="1" applyBorder="1"/>
    <xf numFmtId="49" fontId="4" fillId="0" borderId="17" xfId="0" applyNumberFormat="1" applyFont="1" applyBorder="1"/>
    <xf numFmtId="0" fontId="4" fillId="0" borderId="18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4" fontId="4" fillId="0" borderId="3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177" fontId="3" fillId="0" borderId="0" xfId="1" applyNumberFormat="1" applyFont="1" applyAlignment="1"/>
    <xf numFmtId="49" fontId="5" fillId="0" borderId="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 wrapText="1"/>
    </xf>
    <xf numFmtId="5" fontId="4" fillId="0" borderId="21" xfId="0" applyNumberFormat="1" applyFont="1" applyBorder="1" applyAlignment="1">
      <alignment horizontal="left"/>
    </xf>
    <xf numFmtId="176" fontId="10" fillId="0" borderId="0" xfId="0" applyNumberFormat="1" applyFont="1" applyAlignment="1">
      <alignment shrinkToFit="1"/>
    </xf>
    <xf numFmtId="0" fontId="11" fillId="0" borderId="0" xfId="0" applyFont="1"/>
    <xf numFmtId="0" fontId="4" fillId="3" borderId="1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 shrinkToFit="1"/>
    </xf>
    <xf numFmtId="0" fontId="4" fillId="0" borderId="18" xfId="0" applyFont="1" applyBorder="1" applyAlignment="1">
      <alignment horizontal="center" vertical="center" shrinkToFit="1"/>
    </xf>
    <xf numFmtId="4" fontId="4" fillId="0" borderId="3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4" fillId="0" borderId="3" xfId="1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left" vertical="center" shrinkToFit="1"/>
    </xf>
    <xf numFmtId="177" fontId="3" fillId="0" borderId="0" xfId="0" applyNumberFormat="1" applyFont="1" applyAlignment="1">
      <alignment horizontal="right"/>
    </xf>
    <xf numFmtId="0" fontId="13" fillId="3" borderId="3" xfId="0" applyFont="1" applyFill="1" applyBorder="1" applyAlignment="1">
      <alignment horizontal="center" vertical="center"/>
    </xf>
    <xf numFmtId="5" fontId="4" fillId="0" borderId="0" xfId="0" applyNumberFormat="1" applyFont="1" applyAlignment="1">
      <alignment horizontal="left"/>
    </xf>
    <xf numFmtId="0" fontId="0" fillId="0" borderId="33" xfId="0" applyBorder="1"/>
    <xf numFmtId="176" fontId="20" fillId="0" borderId="3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/>
    </xf>
    <xf numFmtId="4" fontId="4" fillId="0" borderId="35" xfId="1" applyNumberFormat="1" applyFont="1" applyBorder="1" applyAlignment="1">
      <alignment horizontal="right" vertical="center"/>
    </xf>
    <xf numFmtId="4" fontId="4" fillId="0" borderId="35" xfId="1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4" fontId="4" fillId="0" borderId="34" xfId="1" applyNumberFormat="1" applyFont="1" applyBorder="1" applyAlignment="1">
      <alignment horizontal="right" vertical="center"/>
    </xf>
    <xf numFmtId="4" fontId="4" fillId="0" borderId="34" xfId="1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vertical="center"/>
    </xf>
    <xf numFmtId="0" fontId="4" fillId="5" borderId="18" xfId="0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distributed" vertical="center" indent="1"/>
    </xf>
    <xf numFmtId="49" fontId="6" fillId="2" borderId="2" xfId="0" applyNumberFormat="1" applyFont="1" applyFill="1" applyBorder="1" applyAlignment="1">
      <alignment horizontal="distributed" vertical="center" indent="1"/>
    </xf>
    <xf numFmtId="49" fontId="6" fillId="2" borderId="6" xfId="0" applyNumberFormat="1" applyFont="1" applyFill="1" applyBorder="1" applyAlignment="1">
      <alignment horizontal="distributed" vertical="center" indent="1"/>
    </xf>
    <xf numFmtId="49" fontId="6" fillId="2" borderId="7" xfId="0" applyNumberFormat="1" applyFont="1" applyFill="1" applyBorder="1" applyAlignment="1">
      <alignment horizontal="distributed" vertical="center" indent="1"/>
    </xf>
    <xf numFmtId="49" fontId="6" fillId="2" borderId="0" xfId="0" applyNumberFormat="1" applyFont="1" applyFill="1" applyAlignment="1">
      <alignment horizontal="distributed" vertical="center" indent="1"/>
    </xf>
    <xf numFmtId="49" fontId="6" fillId="2" borderId="8" xfId="0" applyNumberFormat="1" applyFont="1" applyFill="1" applyBorder="1" applyAlignment="1">
      <alignment horizontal="distributed" vertical="center" indent="1"/>
    </xf>
    <xf numFmtId="49" fontId="6" fillId="2" borderId="4" xfId="0" applyNumberFormat="1" applyFont="1" applyFill="1" applyBorder="1" applyAlignment="1">
      <alignment horizontal="distributed" vertical="center" indent="1"/>
    </xf>
    <xf numFmtId="49" fontId="6" fillId="2" borderId="1" xfId="0" applyNumberFormat="1" applyFont="1" applyFill="1" applyBorder="1" applyAlignment="1">
      <alignment horizontal="distributed" vertical="center" indent="1"/>
    </xf>
    <xf numFmtId="49" fontId="6" fillId="2" borderId="9" xfId="0" applyNumberFormat="1" applyFont="1" applyFill="1" applyBorder="1" applyAlignment="1">
      <alignment horizontal="distributed" vertical="center" indent="1"/>
    </xf>
    <xf numFmtId="176" fontId="4" fillId="0" borderId="5" xfId="0" applyNumberFormat="1" applyFont="1" applyBorder="1" applyAlignment="1">
      <alignment horizontal="left" vertical="top" wrapText="1"/>
    </xf>
    <xf numFmtId="176" fontId="4" fillId="0" borderId="2" xfId="0" applyNumberFormat="1" applyFont="1" applyBorder="1" applyAlignment="1">
      <alignment horizontal="left" vertical="top" wrapText="1"/>
    </xf>
    <xf numFmtId="176" fontId="4" fillId="0" borderId="6" xfId="0" applyNumberFormat="1" applyFont="1" applyBorder="1" applyAlignment="1">
      <alignment horizontal="left" vertical="top" wrapText="1"/>
    </xf>
    <xf numFmtId="176" fontId="4" fillId="0" borderId="7" xfId="0" applyNumberFormat="1" applyFont="1" applyBorder="1" applyAlignment="1">
      <alignment horizontal="left" vertical="top" wrapText="1"/>
    </xf>
    <xf numFmtId="176" fontId="4" fillId="0" borderId="0" xfId="0" applyNumberFormat="1" applyFont="1" applyAlignment="1">
      <alignment horizontal="left" vertical="top" wrapText="1"/>
    </xf>
    <xf numFmtId="176" fontId="4" fillId="0" borderId="8" xfId="0" applyNumberFormat="1" applyFont="1" applyBorder="1" applyAlignment="1">
      <alignment horizontal="left" vertical="top" wrapText="1"/>
    </xf>
    <xf numFmtId="176" fontId="4" fillId="0" borderId="4" xfId="0" applyNumberFormat="1" applyFont="1" applyBorder="1" applyAlignment="1">
      <alignment horizontal="left" vertical="top" wrapText="1"/>
    </xf>
    <xf numFmtId="176" fontId="4" fillId="0" borderId="1" xfId="0" applyNumberFormat="1" applyFont="1" applyBorder="1" applyAlignment="1">
      <alignment horizontal="left" vertical="top" wrapText="1"/>
    </xf>
    <xf numFmtId="176" fontId="4" fillId="0" borderId="9" xfId="0" applyNumberFormat="1" applyFont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distributed" vertical="center" indent="1"/>
    </xf>
    <xf numFmtId="176" fontId="4" fillId="0" borderId="24" xfId="0" applyNumberFormat="1" applyFont="1" applyBorder="1" applyAlignment="1">
      <alignment horizontal="left" vertical="center" shrinkToFit="1"/>
    </xf>
    <xf numFmtId="176" fontId="4" fillId="0" borderId="25" xfId="0" applyNumberFormat="1" applyFont="1" applyBorder="1" applyAlignment="1">
      <alignment horizontal="left" vertical="center" shrinkToFit="1"/>
    </xf>
    <xf numFmtId="176" fontId="4" fillId="0" borderId="26" xfId="0" applyNumberFormat="1" applyFont="1" applyBorder="1" applyAlignment="1">
      <alignment horizontal="left" vertical="center" shrinkToFit="1"/>
    </xf>
    <xf numFmtId="176" fontId="4" fillId="0" borderId="18" xfId="0" applyNumberFormat="1" applyFont="1" applyBorder="1" applyAlignment="1">
      <alignment horizontal="left" vertical="center" shrinkToFit="1"/>
    </xf>
    <xf numFmtId="176" fontId="4" fillId="0" borderId="19" xfId="0" applyNumberFormat="1" applyFont="1" applyBorder="1" applyAlignment="1">
      <alignment horizontal="left" vertical="center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23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6" xfId="0" applyNumberFormat="1" applyFont="1" applyBorder="1" applyAlignment="1">
      <alignment horizontal="left" vertical="center" shrinkToFit="1"/>
    </xf>
    <xf numFmtId="176" fontId="10" fillId="0" borderId="27" xfId="0" applyNumberFormat="1" applyFont="1" applyBorder="1" applyAlignment="1">
      <alignment horizontal="left" vertical="center" wrapText="1" shrinkToFit="1"/>
    </xf>
    <xf numFmtId="176" fontId="10" fillId="0" borderId="28" xfId="0" applyNumberFormat="1" applyFont="1" applyBorder="1" applyAlignment="1">
      <alignment horizontal="left" vertical="center" shrinkToFit="1"/>
    </xf>
    <xf numFmtId="176" fontId="10" fillId="0" borderId="29" xfId="0" applyNumberFormat="1" applyFont="1" applyBorder="1" applyAlignment="1">
      <alignment horizontal="left" vertical="center" shrinkToFit="1"/>
    </xf>
    <xf numFmtId="176" fontId="10" fillId="0" borderId="30" xfId="0" applyNumberFormat="1" applyFont="1" applyBorder="1" applyAlignment="1">
      <alignment horizontal="left" vertical="center" shrinkToFit="1"/>
    </xf>
    <xf numFmtId="176" fontId="10" fillId="0" borderId="31" xfId="0" applyNumberFormat="1" applyFont="1" applyBorder="1" applyAlignment="1">
      <alignment horizontal="left" vertical="center" shrinkToFit="1"/>
    </xf>
    <xf numFmtId="176" fontId="10" fillId="0" borderId="32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shrinkToFit="1"/>
    </xf>
    <xf numFmtId="177" fontId="3" fillId="0" borderId="0" xfId="0" applyNumberFormat="1" applyFont="1" applyAlignment="1">
      <alignment horizontal="right"/>
    </xf>
    <xf numFmtId="177" fontId="3" fillId="0" borderId="1" xfId="1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left"/>
    </xf>
    <xf numFmtId="5" fontId="4" fillId="0" borderId="2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right"/>
    </xf>
    <xf numFmtId="49" fontId="8" fillId="0" borderId="1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left" shrinkToFit="1"/>
    </xf>
    <xf numFmtId="49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4" borderId="18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228600</xdr:colOff>
      <xdr:row>9</xdr:row>
      <xdr:rowOff>180975</xdr:rowOff>
    </xdr:from>
    <xdr:ext cx="0" cy="0"/>
    <xdr:pic>
      <xdr:nvPicPr>
        <xdr:cNvPr id="2" name="ロゴ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35</xdr:col>
      <xdr:colOff>85725</xdr:colOff>
      <xdr:row>9</xdr:row>
      <xdr:rowOff>161925</xdr:rowOff>
    </xdr:from>
    <xdr:ext cx="0" cy="0"/>
    <xdr:pic>
      <xdr:nvPicPr>
        <xdr:cNvPr id="3" name="社印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12</xdr:row>
      <xdr:rowOff>104775</xdr:rowOff>
    </xdr:from>
    <xdr:ext cx="0" cy="0"/>
    <xdr:pic>
      <xdr:nvPicPr>
        <xdr:cNvPr id="4" name="担当印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3255-19D6-4342-9239-4F0243B06083}">
  <sheetPr codeName="Sheet2">
    <pageSetUpPr fitToPage="1"/>
  </sheetPr>
  <dimension ref="A1:BA28"/>
  <sheetViews>
    <sheetView view="pageBreakPreview" topLeftCell="B2" zoomScale="90" zoomScaleNormal="85" zoomScaleSheetLayoutView="90" workbookViewId="0">
      <selection activeCell="AX15" sqref="AX15"/>
    </sheetView>
  </sheetViews>
  <sheetFormatPr defaultColWidth="3.125" defaultRowHeight="13.5"/>
  <cols>
    <col min="1" max="1" width="0.5" style="4" hidden="1" customWidth="1"/>
    <col min="2" max="2" width="2.125" style="4" customWidth="1"/>
    <col min="3" max="23" width="3.125" style="4" customWidth="1"/>
    <col min="24" max="24" width="3" style="4" customWidth="1"/>
    <col min="25" max="41" width="3.125" style="4" customWidth="1"/>
    <col min="42" max="42" width="2.25" style="4" customWidth="1"/>
    <col min="43" max="43" width="2.5" style="4" customWidth="1"/>
    <col min="44" max="44" width="3.125" style="4" customWidth="1"/>
    <col min="45" max="50" width="3.125" style="4"/>
    <col min="51" max="52" width="5.625" style="4" bestFit="1" customWidth="1"/>
    <col min="53" max="16384" width="3.125" style="4"/>
  </cols>
  <sheetData>
    <row r="1" spans="2:53" customFormat="1" ht="31.5" customHeight="1" thickTop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</row>
    <row r="2" spans="2:53" customFormat="1" ht="36" customHeight="1">
      <c r="B2" s="116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8"/>
    </row>
    <row r="3" spans="2:53" customFormat="1" ht="30" customHeight="1">
      <c r="B3" s="5"/>
      <c r="AG3" s="119" t="s">
        <v>1</v>
      </c>
      <c r="AH3" s="119"/>
      <c r="AI3" s="119"/>
      <c r="AJ3" s="119"/>
      <c r="AK3" s="120" t="s">
        <v>2</v>
      </c>
      <c r="AL3" s="120"/>
      <c r="AM3" s="120"/>
      <c r="AN3" s="120"/>
      <c r="AO3" s="120"/>
      <c r="AP3" s="7"/>
    </row>
    <row r="4" spans="2:53" customFormat="1" ht="30" customHeight="1">
      <c r="B4" s="5"/>
      <c r="C4" s="121" t="s">
        <v>36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G4" s="119" t="s">
        <v>3</v>
      </c>
      <c r="AH4" s="119"/>
      <c r="AI4" s="119"/>
      <c r="AJ4" s="119"/>
      <c r="AK4" s="122" t="s">
        <v>78</v>
      </c>
      <c r="AL4" s="122"/>
      <c r="AM4" s="122"/>
      <c r="AN4" s="122"/>
      <c r="AO4" s="122"/>
      <c r="AP4" s="7"/>
    </row>
    <row r="5" spans="2:53">
      <c r="B5" s="5"/>
      <c r="C5" s="14" t="s">
        <v>4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AP5" s="7"/>
    </row>
    <row r="6" spans="2:53" customFormat="1" ht="20.45" customHeight="1">
      <c r="B6" s="5"/>
      <c r="Q6" s="110">
        <f>AB8+AB9</f>
        <v>0</v>
      </c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29"/>
      <c r="AC6" s="29"/>
      <c r="AP6" s="7"/>
    </row>
    <row r="7" spans="2:53" s="9" customFormat="1" ht="30" customHeight="1">
      <c r="B7" s="8"/>
      <c r="L7" s="10" t="s">
        <v>5</v>
      </c>
      <c r="M7" s="10"/>
      <c r="N7" s="10"/>
      <c r="O7" s="10"/>
      <c r="P7" s="10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30" t="s">
        <v>6</v>
      </c>
      <c r="AC7" s="30"/>
      <c r="AD7" s="30"/>
      <c r="AE7" s="30"/>
      <c r="AF7" s="10"/>
      <c r="AP7" s="11"/>
    </row>
    <row r="8" spans="2:53" s="9" customFormat="1" ht="21.6" customHeight="1">
      <c r="B8" s="8"/>
      <c r="Q8" s="52"/>
      <c r="R8" s="52"/>
      <c r="S8" s="52"/>
      <c r="T8" s="52"/>
      <c r="U8" s="52"/>
      <c r="X8" s="112" t="s">
        <v>7</v>
      </c>
      <c r="Y8" s="112"/>
      <c r="Z8" s="112"/>
      <c r="AA8" s="112"/>
      <c r="AB8" s="113">
        <f>AB9*AZ9/100</f>
        <v>0</v>
      </c>
      <c r="AC8" s="113"/>
      <c r="AD8" s="113"/>
      <c r="AE8" s="113"/>
      <c r="AF8" s="32" t="s">
        <v>8</v>
      </c>
      <c r="AP8" s="11"/>
    </row>
    <row r="9" spans="2:53" customFormat="1" ht="23.1" customHeight="1" thickBot="1">
      <c r="B9" s="5"/>
      <c r="X9" s="114" t="s">
        <v>9</v>
      </c>
      <c r="Y9" s="114"/>
      <c r="Z9" s="114"/>
      <c r="AA9" s="114"/>
      <c r="AB9" s="115">
        <f>小計!H30</f>
        <v>0</v>
      </c>
      <c r="AC9" s="115"/>
      <c r="AD9" s="115"/>
      <c r="AE9" s="115"/>
      <c r="AF9" s="54" t="s">
        <v>8</v>
      </c>
      <c r="AP9" s="7"/>
      <c r="AV9" s="45" t="s">
        <v>10</v>
      </c>
      <c r="AW9" s="46"/>
      <c r="AX9" s="46"/>
      <c r="AY9" s="47"/>
      <c r="AZ9" s="47">
        <v>10</v>
      </c>
      <c r="BA9" s="46" t="s">
        <v>11</v>
      </c>
    </row>
    <row r="10" spans="2:53" customFormat="1" ht="20.45" customHeight="1">
      <c r="B10" s="5"/>
      <c r="X10" s="102" t="s">
        <v>35</v>
      </c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33"/>
      <c r="AK10" s="33"/>
      <c r="AP10" s="7"/>
    </row>
    <row r="11" spans="2:53" customFormat="1" ht="39.75" customHeight="1" thickBot="1">
      <c r="B11" s="5"/>
      <c r="X11" s="105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7"/>
      <c r="AJ11" s="33"/>
      <c r="AK11" s="33"/>
      <c r="AP11" s="7"/>
    </row>
    <row r="12" spans="2:53" customFormat="1" ht="15.75" customHeight="1">
      <c r="B12" s="5"/>
      <c r="C12" s="108" t="s">
        <v>12</v>
      </c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X12" s="12"/>
      <c r="AJ12" s="55"/>
      <c r="AP12" s="7"/>
    </row>
    <row r="13" spans="2:53" customFormat="1" ht="15.75" customHeight="1">
      <c r="B13" s="5"/>
      <c r="C13" s="13"/>
      <c r="D13" s="14"/>
      <c r="E13" s="14"/>
      <c r="F13" s="15"/>
      <c r="G13" s="13"/>
      <c r="H13" s="14"/>
      <c r="I13" s="14"/>
      <c r="J13" s="15"/>
      <c r="K13" s="13"/>
      <c r="L13" s="14"/>
      <c r="M13" s="14"/>
      <c r="N13" s="15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7"/>
    </row>
    <row r="14" spans="2:53" customFormat="1" ht="8.25" customHeight="1">
      <c r="B14" s="5"/>
      <c r="C14" s="16"/>
      <c r="F14" s="17"/>
      <c r="G14" s="16"/>
      <c r="J14" s="17"/>
      <c r="K14" s="16"/>
      <c r="N14" s="17"/>
      <c r="AP14" s="7"/>
    </row>
    <row r="15" spans="2:53" customFormat="1" ht="15.6" customHeight="1">
      <c r="B15" s="5"/>
      <c r="C15" s="16"/>
      <c r="F15" s="17"/>
      <c r="G15" s="16"/>
      <c r="J15" s="17"/>
      <c r="K15" s="16"/>
      <c r="N15" s="17"/>
      <c r="X15" s="20"/>
      <c r="AF15" s="20"/>
      <c r="AP15" s="7"/>
    </row>
    <row r="16" spans="2:53" customFormat="1" ht="15.6" customHeight="1">
      <c r="B16" s="5"/>
      <c r="C16" s="18"/>
      <c r="D16" s="6"/>
      <c r="E16" s="6"/>
      <c r="F16" s="19"/>
      <c r="G16" s="18"/>
      <c r="H16" s="6"/>
      <c r="I16" s="6"/>
      <c r="J16" s="19"/>
      <c r="K16" s="18"/>
      <c r="L16" s="6"/>
      <c r="M16" s="6"/>
      <c r="N16" s="19"/>
      <c r="X16" s="20"/>
      <c r="AF16" s="20"/>
      <c r="AP16" s="7"/>
    </row>
    <row r="17" spans="2:42" customFormat="1" ht="12.6" customHeight="1">
      <c r="B17" s="5"/>
      <c r="AP17" s="7"/>
    </row>
    <row r="18" spans="2:42" customFormat="1" ht="18.95" customHeight="1">
      <c r="B18" s="5"/>
      <c r="C18" s="90" t="s">
        <v>13</v>
      </c>
      <c r="D18" s="90"/>
      <c r="E18" s="90"/>
      <c r="F18" s="90"/>
      <c r="G18" s="90"/>
      <c r="H18" s="97" t="s">
        <v>40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0" t="s">
        <v>14</v>
      </c>
      <c r="X18" s="90"/>
      <c r="Y18" s="90"/>
      <c r="Z18" s="90"/>
      <c r="AA18" s="90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7"/>
    </row>
    <row r="19" spans="2:42" customFormat="1" ht="18.95" customHeight="1">
      <c r="B19" s="5"/>
      <c r="C19" s="90" t="s">
        <v>15</v>
      </c>
      <c r="D19" s="90"/>
      <c r="E19" s="90"/>
      <c r="F19" s="90"/>
      <c r="G19" s="90"/>
      <c r="H19" s="99" t="s">
        <v>30</v>
      </c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1"/>
      <c r="AP19" s="7"/>
    </row>
    <row r="20" spans="2:42" customFormat="1" ht="21.6" customHeight="1">
      <c r="B20" s="5"/>
      <c r="C20" s="72" t="s">
        <v>16</v>
      </c>
      <c r="D20" s="73"/>
      <c r="E20" s="73"/>
      <c r="F20" s="73"/>
      <c r="G20" s="74"/>
      <c r="H20" s="81" t="s">
        <v>41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3"/>
      <c r="W20" s="90" t="s">
        <v>17</v>
      </c>
      <c r="X20" s="90"/>
      <c r="Y20" s="90"/>
      <c r="Z20" s="90"/>
      <c r="AA20" s="90"/>
      <c r="AB20" s="91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3"/>
      <c r="AP20" s="7"/>
    </row>
    <row r="21" spans="2:42" customFormat="1" ht="21.6" customHeight="1">
      <c r="B21" s="5"/>
      <c r="C21" s="78"/>
      <c r="D21" s="79"/>
      <c r="E21" s="79"/>
      <c r="F21" s="79"/>
      <c r="G21" s="80"/>
      <c r="H21" s="87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9"/>
      <c r="W21" s="90" t="s">
        <v>18</v>
      </c>
      <c r="X21" s="90"/>
      <c r="Y21" s="90"/>
      <c r="Z21" s="90"/>
      <c r="AA21" s="90"/>
      <c r="AB21" s="94" t="s">
        <v>31</v>
      </c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6"/>
      <c r="AP21" s="7"/>
    </row>
    <row r="22" spans="2:42" customFormat="1" ht="21.6" customHeight="1">
      <c r="B22" s="5"/>
      <c r="C22" s="72" t="s">
        <v>19</v>
      </c>
      <c r="D22" s="73"/>
      <c r="E22" s="73"/>
      <c r="F22" s="73"/>
      <c r="G22" s="74"/>
      <c r="H22" s="81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3"/>
      <c r="AP22" s="7"/>
    </row>
    <row r="23" spans="2:42" customFormat="1" ht="11.45" customHeight="1">
      <c r="B23" s="5"/>
      <c r="C23" s="75"/>
      <c r="D23" s="76"/>
      <c r="E23" s="76"/>
      <c r="F23" s="76"/>
      <c r="G23" s="77"/>
      <c r="H23" s="84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6"/>
      <c r="AP23" s="7"/>
    </row>
    <row r="24" spans="2:42" customFormat="1" ht="21.6" customHeight="1">
      <c r="B24" s="5"/>
      <c r="C24" s="75"/>
      <c r="D24" s="76"/>
      <c r="E24" s="76"/>
      <c r="F24" s="76"/>
      <c r="G24" s="77"/>
      <c r="H24" s="84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6"/>
      <c r="AP24" s="7"/>
    </row>
    <row r="25" spans="2:42" customFormat="1" ht="18.95" customHeight="1">
      <c r="B25" s="5"/>
      <c r="C25" s="75"/>
      <c r="D25" s="76"/>
      <c r="E25" s="76"/>
      <c r="F25" s="76"/>
      <c r="G25" s="77"/>
      <c r="H25" s="84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6"/>
      <c r="AP25" s="7"/>
    </row>
    <row r="26" spans="2:42" customFormat="1" ht="18.95" customHeight="1">
      <c r="B26" s="5"/>
      <c r="C26" s="78"/>
      <c r="D26" s="79"/>
      <c r="E26" s="79"/>
      <c r="F26" s="79"/>
      <c r="G26" s="80"/>
      <c r="H26" s="87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9"/>
      <c r="AP26" s="7"/>
    </row>
    <row r="27" spans="2:42" customFormat="1" ht="22.5" customHeight="1" thickBot="1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3"/>
    </row>
    <row r="28" spans="2:42" customFormat="1" ht="14.25" customHeight="1" thickTop="1"/>
  </sheetData>
  <mergeCells count="30">
    <mergeCell ref="B2:AP2"/>
    <mergeCell ref="AG3:AJ3"/>
    <mergeCell ref="AK3:AO3"/>
    <mergeCell ref="C4:AC4"/>
    <mergeCell ref="AG4:AJ4"/>
    <mergeCell ref="AK4:AO4"/>
    <mergeCell ref="Q6:AA7"/>
    <mergeCell ref="X8:AA8"/>
    <mergeCell ref="AB8:AE8"/>
    <mergeCell ref="X9:AA9"/>
    <mergeCell ref="AB9:AE9"/>
    <mergeCell ref="X10:AI11"/>
    <mergeCell ref="C12:F12"/>
    <mergeCell ref="G12:J12"/>
    <mergeCell ref="K12:N12"/>
    <mergeCell ref="X13:AO13"/>
    <mergeCell ref="C18:G18"/>
    <mergeCell ref="H18:V18"/>
    <mergeCell ref="W18:AA18"/>
    <mergeCell ref="AB18:AO18"/>
    <mergeCell ref="C19:G19"/>
    <mergeCell ref="H19:AO19"/>
    <mergeCell ref="C22:G26"/>
    <mergeCell ref="H22:AO26"/>
    <mergeCell ref="C20:G21"/>
    <mergeCell ref="H20:V21"/>
    <mergeCell ref="W20:AA20"/>
    <mergeCell ref="AB20:AO20"/>
    <mergeCell ref="W21:AA21"/>
    <mergeCell ref="AB21:AO21"/>
  </mergeCells>
  <phoneticPr fontId="1"/>
  <printOptions horizontalCentered="1"/>
  <pageMargins left="0.19685039370078741" right="0.19685039370078741" top="0.39370078740157483" bottom="7.874015748031496E-2" header="0" footer="0.31496062992125984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view="pageBreakPreview" topLeftCell="A4" zoomScale="85" zoomScaleNormal="100" zoomScaleSheetLayoutView="85" workbookViewId="0">
      <selection activeCell="AE16" sqref="AE16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5" style="20" customWidth="1"/>
    <col min="4" max="4" width="28.625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2" width="3.125" style="20" customWidth="1"/>
    <col min="13" max="16384" width="3.125" style="20"/>
  </cols>
  <sheetData>
    <row r="1" spans="1:10" customFormat="1" ht="56.25" customHeight="1">
      <c r="A1" s="34">
        <v>1</v>
      </c>
      <c r="B1" s="34">
        <f ca="1">IF(COUNT(A:A)&gt;1,MAX(A:A),_xlfn.SHEETS()-2)</f>
        <v>1</v>
      </c>
      <c r="C1" s="123"/>
      <c r="D1" s="123"/>
      <c r="E1" s="123"/>
      <c r="F1" s="123"/>
      <c r="G1" s="123"/>
      <c r="H1" s="123"/>
      <c r="I1" s="123"/>
    </row>
    <row r="2" spans="1:10" customFormat="1" ht="21.75" customHeight="1">
      <c r="A2" s="124" t="s">
        <v>20</v>
      </c>
      <c r="B2" s="124"/>
      <c r="C2" s="124"/>
      <c r="D2" s="124"/>
      <c r="E2" s="124"/>
      <c r="F2" s="124"/>
      <c r="G2" s="124"/>
      <c r="H2" s="124"/>
      <c r="I2" s="124"/>
    </row>
    <row r="3" spans="1:10" customFormat="1" ht="15" customHeight="1">
      <c r="B3" s="48" t="str">
        <f>"工事名称："&amp;表紙!$H$18</f>
        <v>工事名称：甲州市商工会館LED化工事</v>
      </c>
    </row>
    <row r="4" spans="1:10" customFormat="1" ht="15" customHeight="1">
      <c r="B4" s="49" t="str">
        <f>"見積番号："&amp;表紙!$AK$3</f>
        <v>見積番号：0000001</v>
      </c>
    </row>
    <row r="5" spans="1:10" ht="18.75">
      <c r="A5"/>
      <c r="B5" s="35" t="s">
        <v>21</v>
      </c>
      <c r="C5" s="53" t="s">
        <v>34</v>
      </c>
      <c r="D5" s="53" t="s">
        <v>32</v>
      </c>
      <c r="E5" s="36" t="s">
        <v>22</v>
      </c>
      <c r="F5" s="36" t="s">
        <v>23</v>
      </c>
      <c r="G5" s="36" t="s">
        <v>24</v>
      </c>
      <c r="H5" s="36" t="s">
        <v>25</v>
      </c>
      <c r="I5" s="36" t="s">
        <v>33</v>
      </c>
    </row>
    <row r="6" spans="1:10" customFormat="1" ht="20.100000000000001" customHeight="1">
      <c r="B6" s="37"/>
      <c r="C6" s="56" t="s">
        <v>42</v>
      </c>
      <c r="D6" s="42"/>
      <c r="E6" s="26"/>
      <c r="F6" s="50"/>
      <c r="G6" s="28"/>
      <c r="H6" s="28"/>
      <c r="I6" s="25"/>
      <c r="J6" s="20" t="s">
        <v>26</v>
      </c>
    </row>
    <row r="7" spans="1:10" customFormat="1" ht="20.100000000000001" customHeight="1">
      <c r="B7" s="37">
        <v>1</v>
      </c>
      <c r="C7" s="43" t="s">
        <v>49</v>
      </c>
      <c r="D7" s="44" t="s">
        <v>43</v>
      </c>
      <c r="E7" s="26">
        <v>1</v>
      </c>
      <c r="F7" s="50" t="s">
        <v>39</v>
      </c>
      <c r="G7" s="28"/>
      <c r="H7" s="28"/>
      <c r="I7" s="25"/>
      <c r="J7" s="20" t="s">
        <v>26</v>
      </c>
    </row>
    <row r="8" spans="1:10" customFormat="1" ht="20.100000000000001" customHeight="1">
      <c r="B8" s="37">
        <v>2</v>
      </c>
      <c r="C8" s="43" t="s">
        <v>44</v>
      </c>
      <c r="D8" s="44"/>
      <c r="E8" s="26">
        <v>1</v>
      </c>
      <c r="F8" s="50" t="s">
        <v>39</v>
      </c>
      <c r="G8" s="28"/>
      <c r="H8" s="28"/>
      <c r="I8" s="25"/>
      <c r="J8" s="20" t="s">
        <v>26</v>
      </c>
    </row>
    <row r="9" spans="1:10" customFormat="1" ht="20.100000000000001" customHeight="1">
      <c r="B9" s="37">
        <v>3</v>
      </c>
      <c r="C9" s="43" t="s">
        <v>45</v>
      </c>
      <c r="D9" s="44"/>
      <c r="E9" s="26">
        <v>1</v>
      </c>
      <c r="F9" s="50" t="s">
        <v>39</v>
      </c>
      <c r="G9" s="28"/>
      <c r="H9" s="28"/>
      <c r="I9" s="25"/>
      <c r="J9" s="20"/>
    </row>
    <row r="10" spans="1:10" customFormat="1" ht="20.100000000000001" customHeight="1">
      <c r="B10" s="37">
        <v>4</v>
      </c>
      <c r="C10" s="43" t="s">
        <v>46</v>
      </c>
      <c r="D10" s="44"/>
      <c r="E10" s="26">
        <v>1</v>
      </c>
      <c r="F10" s="50" t="s">
        <v>39</v>
      </c>
      <c r="G10" s="28"/>
      <c r="H10" s="28"/>
      <c r="I10" s="25"/>
      <c r="J10" s="20" t="s">
        <v>26</v>
      </c>
    </row>
    <row r="11" spans="1:10" customFormat="1" ht="20.100000000000001" customHeight="1" thickBot="1">
      <c r="B11" s="64">
        <v>5</v>
      </c>
      <c r="C11" s="65" t="s">
        <v>47</v>
      </c>
      <c r="D11" s="66" t="s">
        <v>48</v>
      </c>
      <c r="E11" s="67">
        <v>1</v>
      </c>
      <c r="F11" s="68" t="s">
        <v>39</v>
      </c>
      <c r="G11" s="69"/>
      <c r="H11" s="69"/>
      <c r="I11" s="70"/>
      <c r="J11" s="20" t="s">
        <v>26</v>
      </c>
    </row>
    <row r="12" spans="1:10" customFormat="1" ht="20.100000000000001" customHeight="1" thickTop="1">
      <c r="B12" s="57"/>
      <c r="C12" s="58" t="s">
        <v>38</v>
      </c>
      <c r="D12" s="59"/>
      <c r="E12" s="60"/>
      <c r="F12" s="61"/>
      <c r="G12" s="62"/>
      <c r="H12" s="62">
        <f>SUM(H7:H11)</f>
        <v>0</v>
      </c>
      <c r="I12" s="63"/>
      <c r="J12" s="20" t="s">
        <v>26</v>
      </c>
    </row>
    <row r="13" spans="1:10" customFormat="1" ht="20.100000000000001" customHeight="1">
      <c r="B13" s="37"/>
      <c r="C13" s="43"/>
      <c r="D13" s="44"/>
      <c r="E13" s="26"/>
      <c r="F13" s="50" t="str">
        <f t="shared" ref="F13" si="0">IF(H13="","","式")</f>
        <v/>
      </c>
      <c r="G13" s="28"/>
      <c r="H13" s="28"/>
      <c r="I13" s="25"/>
      <c r="J13" s="20" t="s">
        <v>26</v>
      </c>
    </row>
    <row r="14" spans="1:10" customFormat="1" ht="20.100000000000001" customHeight="1">
      <c r="B14" s="37"/>
      <c r="C14" s="43"/>
      <c r="D14" s="44"/>
      <c r="E14" s="26"/>
      <c r="F14" s="50"/>
      <c r="G14" s="28"/>
      <c r="H14" s="28"/>
      <c r="I14" s="25"/>
      <c r="J14" s="20" t="s">
        <v>26</v>
      </c>
    </row>
    <row r="15" spans="1:10" customFormat="1" ht="20.100000000000001" customHeight="1">
      <c r="B15" s="37"/>
      <c r="C15" s="43"/>
      <c r="D15" s="44"/>
      <c r="E15" s="26"/>
      <c r="F15" s="50"/>
      <c r="G15" s="28"/>
      <c r="H15" s="28"/>
      <c r="I15" s="25"/>
      <c r="J15" s="20" t="s">
        <v>26</v>
      </c>
    </row>
    <row r="16" spans="1:10" customFormat="1" ht="20.100000000000001" customHeight="1">
      <c r="B16" s="37"/>
      <c r="C16" s="43"/>
      <c r="D16" s="44"/>
      <c r="E16" s="26"/>
      <c r="F16" s="50"/>
      <c r="G16" s="28"/>
      <c r="H16" s="28"/>
      <c r="I16" s="25"/>
      <c r="J16" s="20" t="s">
        <v>26</v>
      </c>
    </row>
    <row r="17" spans="1:10" customFormat="1" ht="20.100000000000001" customHeight="1">
      <c r="B17" s="37"/>
      <c r="C17" s="31"/>
      <c r="D17" s="25"/>
      <c r="E17" s="26"/>
      <c r="F17" s="27"/>
      <c r="G17" s="28"/>
      <c r="H17" s="28"/>
      <c r="I17" s="25"/>
      <c r="J17" s="20" t="s">
        <v>26</v>
      </c>
    </row>
    <row r="18" spans="1:10" customFormat="1" ht="20.100000000000001" customHeight="1">
      <c r="B18" s="37"/>
      <c r="C18" s="31"/>
      <c r="D18" s="25"/>
      <c r="E18" s="26"/>
      <c r="F18" s="27"/>
      <c r="G18" s="28"/>
      <c r="H18" s="28"/>
      <c r="I18" s="25"/>
      <c r="J18" s="20" t="s">
        <v>26</v>
      </c>
    </row>
    <row r="19" spans="1:10" customFormat="1" ht="20.100000000000001" customHeight="1">
      <c r="B19" s="37"/>
      <c r="C19" s="31"/>
      <c r="D19" s="25"/>
      <c r="E19" s="26"/>
      <c r="F19" s="27"/>
      <c r="G19" s="28"/>
      <c r="H19" s="28"/>
      <c r="I19" s="25"/>
      <c r="J19" s="20" t="s">
        <v>26</v>
      </c>
    </row>
    <row r="20" spans="1:10" customFormat="1" ht="20.100000000000001" customHeight="1">
      <c r="B20" s="37"/>
      <c r="C20" s="31"/>
      <c r="D20" s="25"/>
      <c r="E20" s="26"/>
      <c r="F20" s="27"/>
      <c r="G20" s="28"/>
      <c r="H20" s="28"/>
      <c r="I20" s="25"/>
      <c r="J20" s="20" t="s">
        <v>26</v>
      </c>
    </row>
    <row r="21" spans="1:10" customFormat="1" ht="20.100000000000001" customHeight="1">
      <c r="B21" s="37"/>
      <c r="C21" s="31"/>
      <c r="D21" s="25"/>
      <c r="E21" s="26"/>
      <c r="F21" s="27"/>
      <c r="G21" s="28"/>
      <c r="H21" s="28"/>
      <c r="I21" s="25"/>
      <c r="J21" s="20" t="s">
        <v>26</v>
      </c>
    </row>
    <row r="22" spans="1:10" customFormat="1" ht="20.100000000000001" customHeight="1">
      <c r="B22" s="37"/>
      <c r="C22" s="31"/>
      <c r="D22" s="25"/>
      <c r="E22" s="26"/>
      <c r="F22" s="27"/>
      <c r="G22" s="28"/>
      <c r="H22" s="28"/>
      <c r="I22" s="25"/>
      <c r="J22" s="20" t="s">
        <v>26</v>
      </c>
    </row>
    <row r="23" spans="1:10" customFormat="1" ht="20.100000000000001" customHeight="1">
      <c r="B23" s="37"/>
      <c r="C23" s="31"/>
      <c r="D23" s="25"/>
      <c r="E23" s="26"/>
      <c r="F23" s="27"/>
      <c r="G23" s="28"/>
      <c r="H23" s="28"/>
      <c r="I23" s="25"/>
      <c r="J23" s="20" t="s">
        <v>26</v>
      </c>
    </row>
    <row r="24" spans="1:10" customFormat="1" ht="20.100000000000001" customHeight="1">
      <c r="B24" s="37"/>
      <c r="C24" s="31"/>
      <c r="D24" s="25"/>
      <c r="E24" s="26"/>
      <c r="F24" s="27"/>
      <c r="G24" s="28"/>
      <c r="H24" s="28"/>
      <c r="I24" s="25"/>
      <c r="J24" s="20" t="s">
        <v>26</v>
      </c>
    </row>
    <row r="25" spans="1:10" customFormat="1" ht="20.100000000000001" customHeight="1">
      <c r="B25" s="37"/>
      <c r="C25" s="31"/>
      <c r="D25" s="25"/>
      <c r="E25" s="26"/>
      <c r="F25" s="27"/>
      <c r="G25" s="28"/>
      <c r="H25" s="28"/>
      <c r="I25" s="25"/>
      <c r="J25" s="20" t="s">
        <v>26</v>
      </c>
    </row>
    <row r="26" spans="1:10" customFormat="1" ht="20.100000000000001" customHeight="1">
      <c r="B26" s="37"/>
      <c r="C26" s="31"/>
      <c r="D26" s="25"/>
      <c r="E26" s="26"/>
      <c r="F26" s="27"/>
      <c r="G26" s="28"/>
      <c r="H26" s="28"/>
      <c r="I26" s="25"/>
      <c r="J26" s="20" t="s">
        <v>26</v>
      </c>
    </row>
    <row r="27" spans="1:10" customFormat="1" ht="20.100000000000001" customHeight="1">
      <c r="B27" s="37"/>
      <c r="C27" s="31"/>
      <c r="D27" s="25"/>
      <c r="E27" s="26"/>
      <c r="F27" s="27"/>
      <c r="G27" s="28"/>
      <c r="H27" s="28"/>
      <c r="I27" s="25"/>
      <c r="J27" s="20" t="s">
        <v>26</v>
      </c>
    </row>
    <row r="28" spans="1:10" customFormat="1" ht="20.100000000000001" customHeight="1">
      <c r="B28" s="37"/>
      <c r="C28" s="31"/>
      <c r="D28" s="25"/>
      <c r="E28" s="26"/>
      <c r="F28" s="27"/>
      <c r="G28" s="28"/>
      <c r="H28" s="28"/>
      <c r="I28" s="25"/>
      <c r="J28" s="20" t="s">
        <v>26</v>
      </c>
    </row>
    <row r="29" spans="1:10" customFormat="1" ht="20.100000000000001" customHeight="1">
      <c r="B29" s="37"/>
      <c r="C29" s="31"/>
      <c r="D29" s="25"/>
      <c r="E29" s="26"/>
      <c r="F29" s="27"/>
      <c r="G29" s="28"/>
      <c r="H29" s="28"/>
      <c r="I29" s="25"/>
      <c r="J29" s="20" t="s">
        <v>26</v>
      </c>
    </row>
    <row r="30" spans="1:10" customFormat="1" ht="20.100000000000001" customHeight="1">
      <c r="B30" s="24"/>
      <c r="C30" s="31" t="s">
        <v>27</v>
      </c>
      <c r="D30" s="25"/>
      <c r="E30" s="26"/>
      <c r="F30" s="27"/>
      <c r="G30" s="28"/>
      <c r="H30" s="28">
        <f>H12+H14+H15-F33</f>
        <v>0</v>
      </c>
      <c r="I30" s="25"/>
      <c r="J30" s="20" t="s">
        <v>26</v>
      </c>
    </row>
    <row r="31" spans="1:10" ht="18.75">
      <c r="A31"/>
    </row>
    <row r="32" spans="1:10" ht="18.75">
      <c r="A32"/>
    </row>
    <row r="33" spans="1:1" ht="18.75">
      <c r="A33"/>
    </row>
    <row r="34" spans="1:1" ht="18.75">
      <c r="A34"/>
    </row>
    <row r="35" spans="1:1" ht="18.75">
      <c r="A35"/>
    </row>
    <row r="36" spans="1:1" ht="18.75">
      <c r="A36"/>
    </row>
  </sheetData>
  <mergeCells count="2">
    <mergeCell ref="C1:I1"/>
    <mergeCell ref="A2:I2"/>
  </mergeCells>
  <phoneticPr fontId="1"/>
  <printOptions horizontalCentered="1"/>
  <pageMargins left="0.23622047244094491" right="0.23622047244094491" top="0" bottom="0.31496062992125984" header="0" footer="0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0"/>
  <sheetViews>
    <sheetView tabSelected="1" view="pageBreakPreview" topLeftCell="A4" zoomScale="85" zoomScaleNormal="100" zoomScaleSheetLayoutView="85" workbookViewId="0">
      <selection activeCell="T17" sqref="T17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7.375" style="20" customWidth="1"/>
    <col min="4" max="4" width="32.875" style="20" customWidth="1"/>
    <col min="5" max="5" width="11.75" style="20" customWidth="1"/>
    <col min="6" max="6" width="7.125" style="20" customWidth="1"/>
    <col min="7" max="7" width="10.875" style="20" customWidth="1"/>
    <col min="8" max="8" width="12.875" style="20" customWidth="1"/>
    <col min="9" max="9" width="24.625" style="20" customWidth="1"/>
    <col min="10" max="10" width="1.5" style="20" customWidth="1"/>
    <col min="11" max="12" width="3.125" style="20" customWidth="1"/>
    <col min="13" max="16384" width="3.125" style="20"/>
  </cols>
  <sheetData>
    <row r="1" spans="1:10" customFormat="1" ht="56.25" customHeight="1">
      <c r="A1" s="34">
        <v>2</v>
      </c>
      <c r="B1" s="34">
        <f ca="1">IF(COUNT(A:A)&gt;1,MAX(A:A),_xlfn.SHEETS()-2)</f>
        <v>1</v>
      </c>
      <c r="C1" s="123"/>
      <c r="D1" s="123"/>
      <c r="E1" s="123"/>
      <c r="F1" s="123"/>
      <c r="G1" s="123"/>
      <c r="H1" s="123"/>
      <c r="I1" s="123"/>
    </row>
    <row r="2" spans="1:10" customFormat="1" ht="21.75" customHeight="1">
      <c r="A2" s="124" t="s">
        <v>28</v>
      </c>
      <c r="B2" s="124"/>
      <c r="C2" s="124"/>
      <c r="D2" s="124"/>
      <c r="E2" s="124"/>
      <c r="F2" s="124"/>
      <c r="G2" s="124"/>
      <c r="H2" s="124"/>
      <c r="I2" s="124"/>
    </row>
    <row r="3" spans="1:10" customFormat="1" ht="15" customHeight="1">
      <c r="B3" s="48" t="str">
        <f>"工事名称："&amp;表紙!$H$18</f>
        <v>工事名称：甲州市商工会館LED化工事</v>
      </c>
    </row>
    <row r="4" spans="1:10" customFormat="1" ht="15" customHeight="1">
      <c r="B4" s="49" t="str">
        <f>"見積番号："&amp;表紙!$AK$3</f>
        <v>見積番号：0000001</v>
      </c>
    </row>
    <row r="5" spans="1:10">
      <c r="B5" s="35" t="s">
        <v>21</v>
      </c>
      <c r="C5" s="53" t="s">
        <v>34</v>
      </c>
      <c r="D5" s="53" t="s">
        <v>37</v>
      </c>
      <c r="E5" s="36" t="s">
        <v>22</v>
      </c>
      <c r="F5" s="36" t="s">
        <v>23</v>
      </c>
      <c r="G5" s="36" t="s">
        <v>24</v>
      </c>
      <c r="H5" s="36" t="s">
        <v>25</v>
      </c>
      <c r="I5" s="53" t="s">
        <v>33</v>
      </c>
    </row>
    <row r="6" spans="1:10" customFormat="1" ht="20.100000000000001" customHeight="1">
      <c r="B6" s="125" t="s">
        <v>51</v>
      </c>
      <c r="C6" s="126"/>
      <c r="D6" s="126"/>
      <c r="E6" s="126"/>
      <c r="F6" s="126"/>
      <c r="G6" s="126"/>
      <c r="H6" s="126"/>
      <c r="I6" s="127"/>
      <c r="J6" s="20" t="s">
        <v>26</v>
      </c>
    </row>
    <row r="7" spans="1:10" customFormat="1" ht="20.100000000000001" customHeight="1">
      <c r="B7" s="71">
        <v>1</v>
      </c>
      <c r="C7" s="51" t="s">
        <v>52</v>
      </c>
      <c r="D7" s="42" t="s">
        <v>53</v>
      </c>
      <c r="E7" s="40">
        <v>3</v>
      </c>
      <c r="F7" s="41" t="s">
        <v>54</v>
      </c>
      <c r="G7" s="38"/>
      <c r="H7" s="38">
        <f t="shared" ref="H7:H29" si="0">IF(AND(E7="",G7=""),"",E7*G7)</f>
        <v>0</v>
      </c>
      <c r="I7" s="41"/>
      <c r="J7" s="20" t="s">
        <v>26</v>
      </c>
    </row>
    <row r="8" spans="1:10" customFormat="1" ht="20.100000000000001" customHeight="1">
      <c r="B8" s="71">
        <v>2</v>
      </c>
      <c r="C8" s="51" t="s">
        <v>55</v>
      </c>
      <c r="D8" s="42" t="s">
        <v>56</v>
      </c>
      <c r="E8" s="40">
        <v>6</v>
      </c>
      <c r="F8" s="41" t="s">
        <v>54</v>
      </c>
      <c r="G8" s="38"/>
      <c r="H8" s="38">
        <f>IF(AND(E8="",G8=""),"",E8*G8)</f>
        <v>0</v>
      </c>
      <c r="I8" s="42"/>
      <c r="J8" s="20" t="s">
        <v>26</v>
      </c>
    </row>
    <row r="9" spans="1:10" customFormat="1" ht="20.100000000000001" customHeight="1">
      <c r="B9" s="71">
        <v>3</v>
      </c>
      <c r="C9" s="51" t="s">
        <v>55</v>
      </c>
      <c r="D9" s="42" t="s">
        <v>57</v>
      </c>
      <c r="E9" s="40">
        <v>1</v>
      </c>
      <c r="F9" s="41" t="s">
        <v>54</v>
      </c>
      <c r="G9" s="38"/>
      <c r="H9" s="38">
        <f t="shared" si="0"/>
        <v>0</v>
      </c>
      <c r="I9" s="42"/>
      <c r="J9" s="20" t="s">
        <v>26</v>
      </c>
    </row>
    <row r="10" spans="1:10" customFormat="1" ht="20.100000000000001" customHeight="1">
      <c r="B10" s="71">
        <v>4</v>
      </c>
      <c r="C10" s="43" t="s">
        <v>55</v>
      </c>
      <c r="D10" s="44" t="s">
        <v>58</v>
      </c>
      <c r="E10" s="26">
        <v>54</v>
      </c>
      <c r="F10" s="27" t="s">
        <v>54</v>
      </c>
      <c r="G10" s="28"/>
      <c r="H10" s="38">
        <f>IF(AND(E10="",G10=""),"",E10*G10)</f>
        <v>0</v>
      </c>
      <c r="I10" s="44"/>
      <c r="J10" s="20" t="s">
        <v>26</v>
      </c>
    </row>
    <row r="11" spans="1:10" customFormat="1" ht="20.100000000000001" customHeight="1">
      <c r="B11" s="71">
        <v>5</v>
      </c>
      <c r="C11" s="43" t="s">
        <v>55</v>
      </c>
      <c r="D11" s="44" t="s">
        <v>59</v>
      </c>
      <c r="E11" s="26">
        <v>9</v>
      </c>
      <c r="F11" s="27" t="s">
        <v>54</v>
      </c>
      <c r="G11" s="28"/>
      <c r="H11" s="38">
        <f>IF(AND(E11="",G11=""),"",E11*G11)</f>
        <v>0</v>
      </c>
      <c r="I11" s="44"/>
      <c r="J11" s="20" t="s">
        <v>26</v>
      </c>
    </row>
    <row r="12" spans="1:10" customFormat="1" ht="20.100000000000001" customHeight="1">
      <c r="B12" s="71">
        <v>6</v>
      </c>
      <c r="C12" s="43" t="s">
        <v>55</v>
      </c>
      <c r="D12" s="44" t="s">
        <v>62</v>
      </c>
      <c r="E12" s="26">
        <v>2</v>
      </c>
      <c r="F12" s="27" t="s">
        <v>54</v>
      </c>
      <c r="G12" s="28"/>
      <c r="H12" s="38">
        <f>IF(AND(E12="",G12=""),"",E12*G12)</f>
        <v>0</v>
      </c>
      <c r="I12" s="44" t="s">
        <v>60</v>
      </c>
      <c r="J12" s="20" t="s">
        <v>26</v>
      </c>
    </row>
    <row r="13" spans="1:10" customFormat="1" ht="20.100000000000001" customHeight="1">
      <c r="B13" s="71">
        <v>7</v>
      </c>
      <c r="C13" s="43" t="s">
        <v>61</v>
      </c>
      <c r="D13" s="44" t="s">
        <v>63</v>
      </c>
      <c r="E13" s="26">
        <v>8</v>
      </c>
      <c r="F13" s="27" t="s">
        <v>64</v>
      </c>
      <c r="G13" s="28"/>
      <c r="H13" s="38">
        <f t="shared" si="0"/>
        <v>0</v>
      </c>
      <c r="I13" s="44"/>
      <c r="J13" s="20" t="s">
        <v>26</v>
      </c>
    </row>
    <row r="14" spans="1:10" customFormat="1" ht="20.100000000000001" customHeight="1">
      <c r="B14" s="71">
        <v>8</v>
      </c>
      <c r="C14" s="43" t="s">
        <v>50</v>
      </c>
      <c r="D14" s="44" t="s">
        <v>65</v>
      </c>
      <c r="E14" s="26">
        <v>2</v>
      </c>
      <c r="F14" s="27" t="s">
        <v>54</v>
      </c>
      <c r="G14" s="28"/>
      <c r="H14" s="38">
        <f t="shared" si="0"/>
        <v>0</v>
      </c>
      <c r="I14" s="44"/>
      <c r="J14" s="20" t="s">
        <v>26</v>
      </c>
    </row>
    <row r="15" spans="1:10" customFormat="1" ht="20.100000000000001" customHeight="1">
      <c r="B15" s="71">
        <v>9</v>
      </c>
      <c r="C15" s="43" t="s">
        <v>50</v>
      </c>
      <c r="D15" s="44" t="s">
        <v>66</v>
      </c>
      <c r="E15" s="26">
        <v>5</v>
      </c>
      <c r="F15" s="27" t="s">
        <v>54</v>
      </c>
      <c r="G15" s="28"/>
      <c r="H15" s="38">
        <f>IF(AND(E15="",G15=""),"",E15*G15)</f>
        <v>0</v>
      </c>
      <c r="I15" s="44"/>
      <c r="J15" s="20" t="s">
        <v>26</v>
      </c>
    </row>
    <row r="16" spans="1:10" customFormat="1" ht="20.100000000000001" customHeight="1">
      <c r="B16" s="71">
        <v>10</v>
      </c>
      <c r="C16" s="43" t="s">
        <v>50</v>
      </c>
      <c r="D16" s="44" t="s">
        <v>67</v>
      </c>
      <c r="E16" s="26">
        <v>2</v>
      </c>
      <c r="F16" s="27" t="s">
        <v>54</v>
      </c>
      <c r="G16" s="28"/>
      <c r="H16" s="38">
        <f>IF(AND(E16="",G16=""),"",E16*G16)</f>
        <v>0</v>
      </c>
      <c r="I16" s="44"/>
      <c r="J16" s="20" t="s">
        <v>26</v>
      </c>
    </row>
    <row r="17" spans="2:10" customFormat="1" ht="20.100000000000001" customHeight="1">
      <c r="B17" s="71">
        <v>11</v>
      </c>
      <c r="C17" s="43" t="s">
        <v>50</v>
      </c>
      <c r="D17" s="44" t="s">
        <v>68</v>
      </c>
      <c r="E17" s="26">
        <v>3</v>
      </c>
      <c r="F17" s="27" t="s">
        <v>54</v>
      </c>
      <c r="G17" s="28"/>
      <c r="H17" s="38">
        <f>IF(AND(E17="",G17=""),"",E17*G17)</f>
        <v>0</v>
      </c>
      <c r="I17" s="44"/>
      <c r="J17" s="20" t="s">
        <v>26</v>
      </c>
    </row>
    <row r="18" spans="2:10" customFormat="1" ht="20.100000000000001" customHeight="1">
      <c r="B18" s="71">
        <v>12</v>
      </c>
      <c r="C18" s="43" t="s">
        <v>50</v>
      </c>
      <c r="D18" s="44" t="s">
        <v>69</v>
      </c>
      <c r="E18" s="26">
        <v>2</v>
      </c>
      <c r="F18" s="27" t="s">
        <v>54</v>
      </c>
      <c r="G18" s="28"/>
      <c r="H18" s="38">
        <f t="shared" ref="H18:H19" si="1">IF(AND(E18="",G18=""),"",E18*G18)</f>
        <v>0</v>
      </c>
      <c r="I18" s="44"/>
      <c r="J18" s="20" t="s">
        <v>26</v>
      </c>
    </row>
    <row r="19" spans="2:10" customFormat="1" ht="20.100000000000001" customHeight="1">
      <c r="B19" s="71">
        <v>13</v>
      </c>
      <c r="C19" s="43" t="s">
        <v>50</v>
      </c>
      <c r="D19" s="44" t="s">
        <v>70</v>
      </c>
      <c r="E19" s="26">
        <v>2</v>
      </c>
      <c r="F19" s="27" t="s">
        <v>54</v>
      </c>
      <c r="G19" s="28"/>
      <c r="H19" s="38">
        <f t="shared" si="1"/>
        <v>0</v>
      </c>
      <c r="I19" s="44"/>
      <c r="J19" s="20" t="s">
        <v>26</v>
      </c>
    </row>
    <row r="20" spans="2:10" customFormat="1" ht="20.100000000000001" customHeight="1">
      <c r="B20" s="71">
        <v>14</v>
      </c>
      <c r="C20" s="43" t="s">
        <v>50</v>
      </c>
      <c r="D20" s="44" t="s">
        <v>71</v>
      </c>
      <c r="E20" s="26">
        <v>5</v>
      </c>
      <c r="F20" s="27" t="s">
        <v>54</v>
      </c>
      <c r="G20" s="28"/>
      <c r="H20" s="38">
        <f t="shared" ref="H20" si="2">IF(AND(E20="",G20=""),"",E20*G20)</f>
        <v>0</v>
      </c>
      <c r="I20" s="44"/>
      <c r="J20" s="20" t="s">
        <v>26</v>
      </c>
    </row>
    <row r="21" spans="2:10" customFormat="1" ht="20.100000000000001" customHeight="1">
      <c r="B21" s="71">
        <v>15</v>
      </c>
      <c r="C21" s="43" t="s">
        <v>50</v>
      </c>
      <c r="D21" s="44" t="s">
        <v>72</v>
      </c>
      <c r="E21" s="26">
        <v>1</v>
      </c>
      <c r="F21" s="27" t="s">
        <v>39</v>
      </c>
      <c r="G21" s="28"/>
      <c r="H21" s="38">
        <f t="shared" ref="H21" si="3">IF(AND(E21="",G21=""),"",E21*G21)</f>
        <v>0</v>
      </c>
      <c r="I21" s="44"/>
      <c r="J21" s="20" t="s">
        <v>26</v>
      </c>
    </row>
    <row r="22" spans="2:10" customFormat="1" ht="20.100000000000001" customHeight="1">
      <c r="B22" s="71">
        <v>16</v>
      </c>
      <c r="C22" s="43" t="s">
        <v>73</v>
      </c>
      <c r="D22" s="44" t="s">
        <v>74</v>
      </c>
      <c r="E22" s="26">
        <v>1</v>
      </c>
      <c r="F22" s="27" t="s">
        <v>54</v>
      </c>
      <c r="G22" s="28"/>
      <c r="H22" s="38">
        <f t="shared" si="0"/>
        <v>0</v>
      </c>
      <c r="I22" s="44"/>
      <c r="J22" s="20" t="s">
        <v>26</v>
      </c>
    </row>
    <row r="23" spans="2:10" customFormat="1" ht="20.100000000000001" customHeight="1">
      <c r="B23" s="71">
        <v>17</v>
      </c>
      <c r="C23" s="43" t="s">
        <v>50</v>
      </c>
      <c r="D23" s="44" t="s">
        <v>75</v>
      </c>
      <c r="E23" s="26">
        <v>5</v>
      </c>
      <c r="F23" s="27" t="s">
        <v>54</v>
      </c>
      <c r="G23" s="28"/>
      <c r="H23" s="38">
        <f t="shared" si="0"/>
        <v>0</v>
      </c>
      <c r="I23" s="44"/>
      <c r="J23" s="20" t="s">
        <v>26</v>
      </c>
    </row>
    <row r="24" spans="2:10" customFormat="1" ht="20.100000000000001" customHeight="1">
      <c r="B24" s="71">
        <v>18</v>
      </c>
      <c r="C24" s="43" t="s">
        <v>55</v>
      </c>
      <c r="D24" s="44" t="s">
        <v>76</v>
      </c>
      <c r="E24" s="26">
        <v>7</v>
      </c>
      <c r="F24" s="27" t="s">
        <v>54</v>
      </c>
      <c r="G24" s="28"/>
      <c r="H24" s="38">
        <f t="shared" si="0"/>
        <v>0</v>
      </c>
      <c r="I24" s="44"/>
      <c r="J24" s="20" t="s">
        <v>26</v>
      </c>
    </row>
    <row r="25" spans="2:10" customFormat="1" ht="20.100000000000001" customHeight="1">
      <c r="B25" s="71">
        <v>19</v>
      </c>
      <c r="C25" s="43" t="s">
        <v>55</v>
      </c>
      <c r="D25" s="44" t="s">
        <v>77</v>
      </c>
      <c r="E25" s="26">
        <v>3</v>
      </c>
      <c r="F25" s="27" t="s">
        <v>54</v>
      </c>
      <c r="G25" s="28"/>
      <c r="H25" s="38">
        <f t="shared" si="0"/>
        <v>0</v>
      </c>
      <c r="I25" s="44"/>
      <c r="J25" s="20" t="s">
        <v>26</v>
      </c>
    </row>
    <row r="26" spans="2:10" customFormat="1" ht="20.100000000000001" customHeight="1">
      <c r="B26" s="39">
        <v>20</v>
      </c>
      <c r="C26" s="43"/>
      <c r="D26" s="44"/>
      <c r="E26" s="26"/>
      <c r="F26" s="27"/>
      <c r="G26" s="28"/>
      <c r="H26" s="38"/>
      <c r="I26" s="44"/>
      <c r="J26" s="20" t="s">
        <v>26</v>
      </c>
    </row>
    <row r="27" spans="2:10" customFormat="1" ht="20.100000000000001" customHeight="1">
      <c r="B27" s="39">
        <v>21</v>
      </c>
      <c r="C27" s="43"/>
      <c r="D27" s="44"/>
      <c r="E27" s="26"/>
      <c r="F27" s="27"/>
      <c r="G27" s="28"/>
      <c r="H27" s="38" t="str">
        <f t="shared" si="0"/>
        <v/>
      </c>
      <c r="I27" s="44"/>
      <c r="J27" s="20" t="s">
        <v>26</v>
      </c>
    </row>
    <row r="28" spans="2:10" customFormat="1" ht="20.100000000000001" customHeight="1">
      <c r="B28" s="39">
        <v>22</v>
      </c>
      <c r="C28" s="43"/>
      <c r="D28" s="44"/>
      <c r="E28" s="26"/>
      <c r="F28" s="27"/>
      <c r="G28" s="28"/>
      <c r="H28" s="38" t="str">
        <f t="shared" si="0"/>
        <v/>
      </c>
      <c r="I28" s="44"/>
      <c r="J28" s="20" t="s">
        <v>26</v>
      </c>
    </row>
    <row r="29" spans="2:10" customFormat="1" ht="20.100000000000001" customHeight="1">
      <c r="B29" s="39">
        <v>23</v>
      </c>
      <c r="C29" s="43"/>
      <c r="D29" s="44"/>
      <c r="E29" s="26"/>
      <c r="F29" s="27"/>
      <c r="G29" s="28"/>
      <c r="H29" s="38" t="str">
        <f t="shared" si="0"/>
        <v/>
      </c>
      <c r="I29" s="44"/>
      <c r="J29" s="20" t="s">
        <v>26</v>
      </c>
    </row>
    <row r="30" spans="2:10" customFormat="1" ht="20.100000000000001" customHeight="1">
      <c r="B30" s="24"/>
      <c r="C30" s="31" t="s">
        <v>29</v>
      </c>
      <c r="D30" s="25"/>
      <c r="E30" s="26"/>
      <c r="F30" s="27"/>
      <c r="G30" s="28"/>
      <c r="H30" s="28">
        <f>SUM(H7:H29)</f>
        <v>0</v>
      </c>
      <c r="I30" s="25"/>
      <c r="J30" s="20" t="s">
        <v>26</v>
      </c>
    </row>
  </sheetData>
  <mergeCells count="3">
    <mergeCell ref="C1:I1"/>
    <mergeCell ref="A2:I2"/>
    <mergeCell ref="B6:I6"/>
  </mergeCells>
  <phoneticPr fontId="1"/>
  <printOptions horizontalCentered="1"/>
  <pageMargins left="0.23622047244094491" right="0.23622047244094491" top="0" bottom="0.31496062992125984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</vt:lpstr>
      <vt:lpstr>小計</vt:lpstr>
      <vt:lpstr>明細1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2021-02-01T04:54:55Z</dcterms:created>
  <dcterms:modified xsi:type="dcterms:W3CDTF">2023-12-06T00:51:03Z</dcterms:modified>
  <cp:category/>
  <cp:contentStatus/>
</cp:coreProperties>
</file>